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rtsv0001\rpl-60149-0\User\Redirected\R60149-WeberD\Documents\"/>
    </mc:Choice>
  </mc:AlternateContent>
  <xr:revisionPtr revIDLastSave="0" documentId="13_ncr:1_{50E630EB-AA13-4628-BF19-891A03527DE7}" xr6:coauthVersionLast="36" xr6:coauthVersionMax="36" xr10:uidLastSave="{00000000-0000-0000-0000-000000000000}"/>
  <workbookProtection lockStructure="1"/>
  <bookViews>
    <workbookView xWindow="0" yWindow="0" windowWidth="28800" windowHeight="11625" xr2:uid="{00000000-000D-0000-FFFF-FFFF00000000}"/>
  </bookViews>
  <sheets>
    <sheet name="Leistungsübersicht" sheetId="1" r:id="rId1"/>
  </sheets>
  <calcPr calcId="191029"/>
</workbook>
</file>

<file path=xl/calcChain.xml><?xml version="1.0" encoding="utf-8"?>
<calcChain xmlns="http://schemas.openxmlformats.org/spreadsheetml/2006/main">
  <c r="L1" i="1" l="1"/>
  <c r="D9" i="1"/>
  <c r="A16" i="1"/>
  <c r="D10" i="1"/>
  <c r="D11" i="1"/>
  <c r="D12" i="1"/>
  <c r="H12" i="1"/>
  <c r="D13" i="1"/>
  <c r="D14" i="1"/>
  <c r="C26" i="1"/>
  <c r="A28" i="1"/>
  <c r="E28" i="1"/>
  <c r="L28" i="1"/>
  <c r="D34" i="1"/>
  <c r="F34" i="1"/>
  <c r="I34" i="1"/>
  <c r="I41" i="1" s="1"/>
  <c r="K44" i="1" s="1"/>
  <c r="L34" i="1"/>
  <c r="D35" i="1"/>
  <c r="F35" i="1"/>
  <c r="I35" i="1"/>
  <c r="L35" i="1"/>
  <c r="D36" i="1"/>
  <c r="F36" i="1"/>
  <c r="I36" i="1"/>
  <c r="L36" i="1" s="1"/>
  <c r="D37" i="1"/>
  <c r="F37" i="1"/>
  <c r="I37" i="1"/>
  <c r="L37" i="1" s="1"/>
  <c r="D38" i="1"/>
  <c r="F38" i="1"/>
  <c r="I38" i="1"/>
  <c r="L38" i="1" s="1"/>
  <c r="D39" i="1"/>
  <c r="F39" i="1"/>
  <c r="I39" i="1"/>
  <c r="L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I44" i="1" l="1"/>
  <c r="D16" i="1"/>
  <c r="H16" i="1" s="1"/>
  <c r="L12" i="1"/>
  <c r="L41" i="1"/>
  <c r="L49" i="1" s="1"/>
  <c r="L46" i="1"/>
  <c r="J16" i="1"/>
  <c r="L16" i="1" s="1"/>
  <c r="J12" i="1"/>
  <c r="J9" i="1"/>
  <c r="L9" i="1" s="1"/>
</calcChain>
</file>

<file path=xl/sharedStrings.xml><?xml version="1.0" encoding="utf-8"?>
<sst xmlns="http://schemas.openxmlformats.org/spreadsheetml/2006/main" count="98" uniqueCount="56">
  <si>
    <t>LEISTUNGSÜBERSICHT</t>
  </si>
  <si>
    <t>Klasse:</t>
  </si>
  <si>
    <t>Fachlehrer:</t>
  </si>
  <si>
    <t>Nr.der KA:</t>
  </si>
  <si>
    <t>Fach:</t>
  </si>
  <si>
    <t>Datum der KA:</t>
  </si>
  <si>
    <t>Notenspiegel:</t>
  </si>
  <si>
    <t>nicht mitgeschrieben</t>
  </si>
  <si>
    <t xml:space="preserve"> * 1   =</t>
  </si>
  <si>
    <t>von</t>
  </si>
  <si>
    <t>=</t>
  </si>
  <si>
    <t xml:space="preserve"> * 2   =</t>
  </si>
  <si>
    <t xml:space="preserve"> * 3   =</t>
  </si>
  <si>
    <t>nicht ausreichend</t>
  </si>
  <si>
    <t xml:space="preserve"> * 4   =</t>
  </si>
  <si>
    <t xml:space="preserve"> * 5   =</t>
  </si>
  <si>
    <t xml:space="preserve"> * 6   =</t>
  </si>
  <si>
    <t>DURCHSCHNITT</t>
  </si>
  <si>
    <t>/</t>
  </si>
  <si>
    <t>Die Noten sind in die Notenlisten eingetragen.</t>
  </si>
  <si>
    <t>Unterschrift</t>
  </si>
  <si>
    <t>in</t>
  </si>
  <si>
    <t>geschrieben am:</t>
  </si>
  <si>
    <t>MAX</t>
  </si>
  <si>
    <t xml:space="preserve">  Punkte erreichbar</t>
  </si>
  <si>
    <t>Prozent</t>
  </si>
  <si>
    <t>Punkte</t>
  </si>
  <si>
    <t xml:space="preserve"> Note</t>
  </si>
  <si>
    <t>-</t>
  </si>
  <si>
    <t xml:space="preserve">   1</t>
  </si>
  <si>
    <t xml:space="preserve">   * 1     =</t>
  </si>
  <si>
    <t xml:space="preserve">   1-</t>
  </si>
  <si>
    <t xml:space="preserve">   * 2     =</t>
  </si>
  <si>
    <t xml:space="preserve">   2+</t>
  </si>
  <si>
    <t xml:space="preserve">   * 3     =</t>
  </si>
  <si>
    <t xml:space="preserve">   2</t>
  </si>
  <si>
    <t xml:space="preserve">   * 4     =</t>
  </si>
  <si>
    <t xml:space="preserve">   2-</t>
  </si>
  <si>
    <t xml:space="preserve">   * 5     =</t>
  </si>
  <si>
    <t xml:space="preserve">   3+</t>
  </si>
  <si>
    <t xml:space="preserve">   * 6     =</t>
  </si>
  <si>
    <t xml:space="preserve">   3</t>
  </si>
  <si>
    <t xml:space="preserve">   3-</t>
  </si>
  <si>
    <t xml:space="preserve">   4+</t>
  </si>
  <si>
    <t xml:space="preserve">   4</t>
  </si>
  <si>
    <t xml:space="preserve">   4-</t>
  </si>
  <si>
    <t xml:space="preserve">   5+</t>
  </si>
  <si>
    <t xml:space="preserve">   5</t>
  </si>
  <si>
    <t xml:space="preserve">   5-</t>
  </si>
  <si>
    <t xml:space="preserve">   6+</t>
  </si>
  <si>
    <t xml:space="preserve">   6</t>
  </si>
  <si>
    <t>LF6</t>
  </si>
  <si>
    <t>BBS Lahnstein</t>
  </si>
  <si>
    <t>Lahnstein, den</t>
  </si>
  <si>
    <t>Ikxx</t>
  </si>
  <si>
    <t>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</si>
</sst>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13" x14ac:knownFonts="1"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6"/>
      <name val="Times New Roman"/>
    </font>
    <font>
      <b/>
      <sz val="14"/>
      <name val="Times New Roman"/>
    </font>
    <font>
      <b/>
      <i/>
      <sz val="12"/>
      <name val="Times New Roman"/>
    </font>
    <font>
      <sz val="14"/>
      <name val="Times New Roman"/>
    </font>
    <font>
      <i/>
      <sz val="12"/>
      <name val="Times New Roman"/>
    </font>
    <font>
      <b/>
      <sz val="10"/>
      <name val="Times New Roman"/>
    </font>
    <font>
      <sz val="10"/>
      <name val="Times New Roman"/>
    </font>
    <font>
      <u/>
      <sz val="12"/>
      <name val="Times New Roman"/>
    </font>
    <font>
      <b/>
      <u/>
      <sz val="14"/>
      <name val="Times New Roman"/>
    </font>
    <font>
      <b/>
      <u/>
      <sz val="20"/>
      <name val="Times New Roman"/>
    </font>
  </fonts>
  <fills count="3">
    <fill>
      <patternFill patternType="none"/>
    </fill>
    <fill>
      <patternFill patternType="gray125"/>
    </fill>
    <fill>
      <patternFill patternType="gray125">
        <bgColor indexed="13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10" fontId="2" fillId="0" borderId="1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right"/>
    </xf>
    <xf numFmtId="10" fontId="2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left"/>
    </xf>
    <xf numFmtId="0" fontId="9" fillId="0" borderId="8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14" fontId="7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activeCell="O16" sqref="O16"/>
    </sheetView>
  </sheetViews>
  <sheetFormatPr baseColWidth="10" defaultRowHeight="15.75" x14ac:dyDescent="0.25"/>
  <cols>
    <col min="1" max="1" width="8" style="1" customWidth="1"/>
    <col min="2" max="2" width="2" style="1" customWidth="1"/>
    <col min="3" max="3" width="7" style="7" customWidth="1"/>
    <col min="4" max="4" width="8" style="1" customWidth="1"/>
    <col min="5" max="5" width="2" style="1" customWidth="1"/>
    <col min="6" max="6" width="8" style="1" customWidth="1"/>
    <col min="7" max="7" width="6" style="1" customWidth="1"/>
    <col min="8" max="8" width="5" style="1" customWidth="1"/>
    <col min="9" max="9" width="5" style="7" customWidth="1"/>
    <col min="10" max="10" width="5" style="1" customWidth="1"/>
    <col min="11" max="11" width="10.42578125" style="1" customWidth="1"/>
    <col min="12" max="12" width="15.85546875" style="7" customWidth="1"/>
  </cols>
  <sheetData>
    <row r="1" spans="1:12" x14ac:dyDescent="0.25">
      <c r="A1" s="1" t="s">
        <v>52</v>
      </c>
      <c r="F1" s="7"/>
      <c r="I1" s="1" t="s">
        <v>53</v>
      </c>
      <c r="L1" s="44">
        <f ca="1">NOW()</f>
        <v>44887.605256712966</v>
      </c>
    </row>
    <row r="2" spans="1:12" x14ac:dyDescent="0.25">
      <c r="F2" s="7"/>
    </row>
    <row r="3" spans="1:12" ht="16.350000000000001" customHeight="1" x14ac:dyDescent="0.3">
      <c r="D3" s="32" t="s">
        <v>0</v>
      </c>
    </row>
    <row r="4" spans="1:12" x14ac:dyDescent="0.25">
      <c r="F4" s="7"/>
    </row>
    <row r="5" spans="1:12" ht="21.95" customHeight="1" x14ac:dyDescent="0.25">
      <c r="A5" s="35" t="s">
        <v>1</v>
      </c>
      <c r="B5" s="23"/>
      <c r="C5" s="24"/>
      <c r="D5" s="50" t="s">
        <v>54</v>
      </c>
      <c r="E5" s="33"/>
      <c r="F5" s="33"/>
      <c r="G5" s="33"/>
      <c r="I5" s="35" t="s">
        <v>2</v>
      </c>
      <c r="J5" s="23"/>
      <c r="L5" s="50" t="s">
        <v>55</v>
      </c>
    </row>
    <row r="6" spans="1:12" ht="21.95" customHeight="1" x14ac:dyDescent="0.25">
      <c r="A6" s="53" t="s">
        <v>3</v>
      </c>
      <c r="B6" s="23"/>
      <c r="C6" s="24"/>
      <c r="D6" s="50">
        <v>1</v>
      </c>
      <c r="E6" s="33"/>
      <c r="F6" s="33"/>
      <c r="G6" s="33"/>
      <c r="I6" s="37"/>
      <c r="L6" s="1"/>
    </row>
    <row r="7" spans="1:12" ht="21.95" customHeight="1" x14ac:dyDescent="0.2">
      <c r="A7" s="36" t="s">
        <v>4</v>
      </c>
      <c r="B7" s="23"/>
      <c r="C7" s="23"/>
      <c r="D7" s="51" t="s">
        <v>51</v>
      </c>
      <c r="E7" s="33"/>
      <c r="F7" s="34"/>
      <c r="G7" s="33"/>
      <c r="H7" s="23"/>
      <c r="I7" s="35" t="s">
        <v>5</v>
      </c>
      <c r="J7" s="23"/>
      <c r="K7" s="23"/>
      <c r="L7" s="52">
        <v>44824</v>
      </c>
    </row>
    <row r="8" spans="1:12" ht="30" customHeight="1" x14ac:dyDescent="0.25">
      <c r="A8" s="25" t="s">
        <v>6</v>
      </c>
      <c r="C8" s="1"/>
      <c r="H8" s="1" t="s">
        <v>7</v>
      </c>
      <c r="I8" s="1"/>
    </row>
    <row r="9" spans="1:12" x14ac:dyDescent="0.25">
      <c r="A9" s="49">
        <v>2</v>
      </c>
      <c r="C9" s="7" t="s">
        <v>8</v>
      </c>
      <c r="D9" s="22">
        <f>A9*1</f>
        <v>2</v>
      </c>
      <c r="H9" s="49">
        <v>2</v>
      </c>
      <c r="I9" s="7" t="s">
        <v>9</v>
      </c>
      <c r="J9" s="22">
        <f>A16+H9</f>
        <v>20</v>
      </c>
      <c r="K9" s="7" t="s">
        <v>10</v>
      </c>
      <c r="L9" s="5">
        <f>H9/J9</f>
        <v>0.1</v>
      </c>
    </row>
    <row r="10" spans="1:12" x14ac:dyDescent="0.25">
      <c r="A10" s="49">
        <v>3</v>
      </c>
      <c r="C10" s="7" t="s">
        <v>11</v>
      </c>
      <c r="D10" s="22">
        <f>A10*2</f>
        <v>6</v>
      </c>
      <c r="I10" s="1"/>
      <c r="L10" s="1"/>
    </row>
    <row r="11" spans="1:12" x14ac:dyDescent="0.25">
      <c r="A11" s="49">
        <v>4</v>
      </c>
      <c r="C11" s="7" t="s">
        <v>12</v>
      </c>
      <c r="D11" s="22">
        <f>A11*3</f>
        <v>12</v>
      </c>
      <c r="H11" s="1" t="s">
        <v>13</v>
      </c>
      <c r="I11" s="1"/>
      <c r="L11" s="1"/>
    </row>
    <row r="12" spans="1:12" x14ac:dyDescent="0.25">
      <c r="A12" s="49">
        <v>4</v>
      </c>
      <c r="C12" s="7" t="s">
        <v>14</v>
      </c>
      <c r="D12" s="22">
        <f>A12*4</f>
        <v>16</v>
      </c>
      <c r="H12" s="22">
        <f>A13+A14</f>
        <v>5</v>
      </c>
      <c r="I12" s="6" t="s">
        <v>9</v>
      </c>
      <c r="J12" s="22">
        <f>A16</f>
        <v>18</v>
      </c>
      <c r="K12" s="7" t="s">
        <v>10</v>
      </c>
      <c r="L12" s="5">
        <f>H12/A16</f>
        <v>0.27777777777777779</v>
      </c>
    </row>
    <row r="13" spans="1:12" x14ac:dyDescent="0.25">
      <c r="A13" s="49">
        <v>3</v>
      </c>
      <c r="C13" s="7" t="s">
        <v>15</v>
      </c>
      <c r="D13" s="22">
        <f>A13*5</f>
        <v>15</v>
      </c>
      <c r="I13" s="1"/>
      <c r="L13" s="1"/>
    </row>
    <row r="14" spans="1:12" x14ac:dyDescent="0.25">
      <c r="A14" s="49">
        <v>2</v>
      </c>
      <c r="C14" s="7" t="s">
        <v>16</v>
      </c>
      <c r="D14" s="22">
        <f>A14*6</f>
        <v>12</v>
      </c>
      <c r="I14" s="1"/>
      <c r="L14" s="1"/>
    </row>
    <row r="15" spans="1:12" x14ac:dyDescent="0.25">
      <c r="C15" s="1"/>
      <c r="H15" s="1" t="s">
        <v>17</v>
      </c>
      <c r="I15" s="1"/>
      <c r="L15" s="1"/>
    </row>
    <row r="16" spans="1:12" x14ac:dyDescent="0.25">
      <c r="A16" s="22">
        <f>SUM(A9:A14)</f>
        <v>18</v>
      </c>
      <c r="D16" s="22">
        <f>SUM(D9:D14)</f>
        <v>63</v>
      </c>
      <c r="H16" s="22">
        <f>D16</f>
        <v>63</v>
      </c>
      <c r="I16" s="7" t="s">
        <v>18</v>
      </c>
      <c r="J16" s="22">
        <f>A16</f>
        <v>18</v>
      </c>
      <c r="K16" s="7" t="s">
        <v>10</v>
      </c>
      <c r="L16" s="4">
        <f>H16/J16</f>
        <v>3.5</v>
      </c>
    </row>
    <row r="17" spans="1:12" x14ac:dyDescent="0.25">
      <c r="C17" s="1"/>
      <c r="I17" s="1"/>
    </row>
    <row r="18" spans="1:12" x14ac:dyDescent="0.25">
      <c r="A18" s="1" t="s">
        <v>19</v>
      </c>
      <c r="F18" s="7"/>
    </row>
    <row r="19" spans="1:12" x14ac:dyDescent="0.25">
      <c r="F19" s="7"/>
      <c r="I19" s="26"/>
      <c r="J19" s="18"/>
      <c r="K19" s="18"/>
      <c r="L19" s="26"/>
    </row>
    <row r="20" spans="1:12" x14ac:dyDescent="0.25">
      <c r="F20" s="7"/>
      <c r="K20" s="1" t="s">
        <v>20</v>
      </c>
    </row>
    <row r="21" spans="1:12" ht="9.9499999999999993" customHeight="1" x14ac:dyDescent="0.25">
      <c r="F21" s="7"/>
    </row>
    <row r="22" spans="1:12" ht="6.4" customHeight="1" x14ac:dyDescent="0.25">
      <c r="A22" s="27"/>
      <c r="B22" s="27"/>
      <c r="C22" s="28"/>
      <c r="D22" s="27"/>
      <c r="E22" s="27"/>
      <c r="F22" s="28"/>
      <c r="G22" s="27"/>
      <c r="H22" s="27"/>
      <c r="I22" s="28"/>
      <c r="J22" s="27"/>
      <c r="K22" s="27"/>
      <c r="L22" s="28"/>
    </row>
    <row r="23" spans="1:12" ht="9.9499999999999993" customHeight="1" x14ac:dyDescent="0.25">
      <c r="F23" s="7"/>
    </row>
    <row r="24" spans="1:12" ht="23.45" customHeight="1" x14ac:dyDescent="0.35">
      <c r="A24" s="40" t="s">
        <v>0</v>
      </c>
      <c r="F24" s="7"/>
      <c r="I24" s="1"/>
    </row>
    <row r="25" spans="1:12" ht="9.9499999999999993" customHeight="1" x14ac:dyDescent="0.25">
      <c r="J25" s="39"/>
    </row>
    <row r="26" spans="1:12" ht="18.600000000000001" customHeight="1" x14ac:dyDescent="0.3">
      <c r="A26" s="19" t="s">
        <v>1</v>
      </c>
      <c r="C26" s="38" t="str">
        <f>D5</f>
        <v>Ikxx</v>
      </c>
      <c r="F26" s="7"/>
    </row>
    <row r="27" spans="1:12" ht="9.9499999999999993" customHeight="1" x14ac:dyDescent="0.25">
      <c r="C27" s="1"/>
      <c r="I27" s="1"/>
      <c r="L27" s="1"/>
    </row>
    <row r="28" spans="1:12" x14ac:dyDescent="0.25">
      <c r="A28" s="16">
        <f>D6</f>
        <v>1</v>
      </c>
      <c r="C28" s="1"/>
      <c r="D28" s="16" t="s">
        <v>21</v>
      </c>
      <c r="E28" s="16" t="str">
        <f>D7</f>
        <v>LF6</v>
      </c>
      <c r="I28" s="16" t="s">
        <v>22</v>
      </c>
      <c r="L28" s="2">
        <f>L7</f>
        <v>44824</v>
      </c>
    </row>
    <row r="29" spans="1:12" ht="9.9499999999999993" customHeight="1" x14ac:dyDescent="0.25">
      <c r="F29" s="7"/>
    </row>
    <row r="30" spans="1:12" ht="16.7" customHeight="1" x14ac:dyDescent="0.3">
      <c r="A30" s="21" t="s">
        <v>23</v>
      </c>
      <c r="B30" s="8"/>
      <c r="C30" s="48">
        <v>100</v>
      </c>
      <c r="D30" s="1" t="s">
        <v>24</v>
      </c>
      <c r="E30" s="8"/>
      <c r="F30" s="7"/>
      <c r="G30" s="20"/>
      <c r="I30" s="29" t="s">
        <v>6</v>
      </c>
    </row>
    <row r="31" spans="1:12" ht="9.9499999999999993" customHeight="1" x14ac:dyDescent="0.3">
      <c r="A31" s="3"/>
      <c r="B31" s="3"/>
      <c r="E31" s="3"/>
      <c r="F31" s="7"/>
      <c r="G31" s="20"/>
    </row>
    <row r="32" spans="1:12" s="17" customFormat="1" x14ac:dyDescent="0.25">
      <c r="A32" s="10" t="s">
        <v>25</v>
      </c>
      <c r="B32" s="10"/>
      <c r="C32" s="10" t="s">
        <v>25</v>
      </c>
      <c r="D32" s="41" t="s">
        <v>26</v>
      </c>
      <c r="E32" s="10"/>
      <c r="F32" s="11" t="s">
        <v>26</v>
      </c>
      <c r="G32" s="46" t="s">
        <v>27</v>
      </c>
      <c r="H32" s="10"/>
      <c r="I32" s="1"/>
      <c r="J32" s="10"/>
      <c r="K32" s="10"/>
      <c r="L32" s="11"/>
    </row>
    <row r="33" spans="1:12" ht="5.45" customHeight="1" x14ac:dyDescent="0.2">
      <c r="A33" s="12"/>
      <c r="B33" s="12"/>
      <c r="C33" s="12"/>
      <c r="D33" s="42"/>
      <c r="E33" s="12"/>
      <c r="F33" s="13"/>
      <c r="G33" s="47"/>
      <c r="H33" s="14"/>
      <c r="I33" s="15"/>
      <c r="J33" s="14"/>
      <c r="K33" s="14"/>
      <c r="L33" s="15"/>
    </row>
    <row r="34" spans="1:12" x14ac:dyDescent="0.25">
      <c r="A34" s="14">
        <v>100</v>
      </c>
      <c r="B34" s="14" t="s">
        <v>28</v>
      </c>
      <c r="C34" s="14">
        <v>96.8</v>
      </c>
      <c r="D34" s="43">
        <f t="shared" ref="D34:D49" si="0">IF((ROUND(($C$30/50*A34),0)/2)=(ROUND(($C$30/50*C33),0)/2),ROUND(($C$30/50*A34),0)/2-0.5,ROUND(($C$30/50*A34),0)/2)</f>
        <v>100</v>
      </c>
      <c r="E34" s="14" t="s">
        <v>28</v>
      </c>
      <c r="F34" s="14">
        <f t="shared" ref="F34:F49" si="1">ROUND(($C$30/50*C34),0)/2</f>
        <v>97</v>
      </c>
      <c r="G34" s="45" t="s">
        <v>29</v>
      </c>
      <c r="H34" s="14"/>
      <c r="I34" s="22">
        <f t="shared" ref="I34:I39" si="2">A9</f>
        <v>2</v>
      </c>
      <c r="J34" s="9" t="s">
        <v>30</v>
      </c>
      <c r="L34" s="22">
        <f>I34*1</f>
        <v>2</v>
      </c>
    </row>
    <row r="35" spans="1:12" x14ac:dyDescent="0.25">
      <c r="A35" s="14">
        <v>96.7</v>
      </c>
      <c r="B35" s="14" t="s">
        <v>28</v>
      </c>
      <c r="C35" s="14">
        <v>92</v>
      </c>
      <c r="D35" s="43">
        <f t="shared" si="0"/>
        <v>96.5</v>
      </c>
      <c r="E35" s="14" t="s">
        <v>28</v>
      </c>
      <c r="F35" s="14">
        <f t="shared" si="1"/>
        <v>92</v>
      </c>
      <c r="G35" s="45" t="s">
        <v>31</v>
      </c>
      <c r="H35" s="14"/>
      <c r="I35" s="22">
        <f t="shared" si="2"/>
        <v>3</v>
      </c>
      <c r="J35" s="9" t="s">
        <v>32</v>
      </c>
      <c r="L35" s="22">
        <f>I35*2</f>
        <v>6</v>
      </c>
    </row>
    <row r="36" spans="1:12" x14ac:dyDescent="0.25">
      <c r="A36" s="14">
        <v>91.9</v>
      </c>
      <c r="B36" s="14" t="s">
        <v>28</v>
      </c>
      <c r="C36" s="14">
        <v>88.7</v>
      </c>
      <c r="D36" s="43">
        <f t="shared" si="0"/>
        <v>91.5</v>
      </c>
      <c r="E36" s="14" t="s">
        <v>28</v>
      </c>
      <c r="F36" s="14">
        <f t="shared" si="1"/>
        <v>88.5</v>
      </c>
      <c r="G36" s="45" t="s">
        <v>33</v>
      </c>
      <c r="H36" s="14"/>
      <c r="I36" s="22">
        <f t="shared" si="2"/>
        <v>4</v>
      </c>
      <c r="J36" s="9" t="s">
        <v>34</v>
      </c>
      <c r="L36" s="22">
        <f>I36*3</f>
        <v>12</v>
      </c>
    </row>
    <row r="37" spans="1:12" x14ac:dyDescent="0.25">
      <c r="A37" s="14">
        <v>88.6</v>
      </c>
      <c r="B37" s="14" t="s">
        <v>28</v>
      </c>
      <c r="C37" s="14">
        <v>84.3</v>
      </c>
      <c r="D37" s="43">
        <f t="shared" si="0"/>
        <v>88</v>
      </c>
      <c r="E37" s="14" t="s">
        <v>28</v>
      </c>
      <c r="F37" s="14">
        <f t="shared" si="1"/>
        <v>84.5</v>
      </c>
      <c r="G37" s="45" t="s">
        <v>35</v>
      </c>
      <c r="H37" s="14"/>
      <c r="I37" s="22">
        <f t="shared" si="2"/>
        <v>4</v>
      </c>
      <c r="J37" s="9" t="s">
        <v>36</v>
      </c>
      <c r="L37" s="22">
        <f>I37*4</f>
        <v>16</v>
      </c>
    </row>
    <row r="38" spans="1:12" x14ac:dyDescent="0.25">
      <c r="A38" s="14">
        <v>84.2</v>
      </c>
      <c r="B38" s="14" t="s">
        <v>28</v>
      </c>
      <c r="C38" s="14">
        <v>81</v>
      </c>
      <c r="D38" s="43">
        <f t="shared" si="0"/>
        <v>84</v>
      </c>
      <c r="E38" s="14" t="s">
        <v>28</v>
      </c>
      <c r="F38" s="14">
        <f t="shared" si="1"/>
        <v>81</v>
      </c>
      <c r="G38" s="45" t="s">
        <v>37</v>
      </c>
      <c r="H38" s="14"/>
      <c r="I38" s="22">
        <f t="shared" si="2"/>
        <v>3</v>
      </c>
      <c r="J38" s="9" t="s">
        <v>38</v>
      </c>
      <c r="L38" s="22">
        <f>I38*5</f>
        <v>15</v>
      </c>
    </row>
    <row r="39" spans="1:12" x14ac:dyDescent="0.25">
      <c r="A39" s="14">
        <v>80.900000000000006</v>
      </c>
      <c r="B39" s="14" t="s">
        <v>28</v>
      </c>
      <c r="C39" s="14">
        <v>76.8</v>
      </c>
      <c r="D39" s="43">
        <f t="shared" si="0"/>
        <v>80.5</v>
      </c>
      <c r="E39" s="14" t="s">
        <v>28</v>
      </c>
      <c r="F39" s="14">
        <f t="shared" si="1"/>
        <v>77</v>
      </c>
      <c r="G39" s="45" t="s">
        <v>39</v>
      </c>
      <c r="H39" s="14"/>
      <c r="I39" s="22">
        <f t="shared" si="2"/>
        <v>2</v>
      </c>
      <c r="J39" s="9" t="s">
        <v>40</v>
      </c>
      <c r="L39" s="22">
        <f>I39*6</f>
        <v>12</v>
      </c>
    </row>
    <row r="40" spans="1:12" x14ac:dyDescent="0.25">
      <c r="A40" s="14">
        <v>76.7</v>
      </c>
      <c r="B40" s="14" t="s">
        <v>28</v>
      </c>
      <c r="C40" s="14">
        <v>71.2</v>
      </c>
      <c r="D40" s="43">
        <f t="shared" si="0"/>
        <v>76.5</v>
      </c>
      <c r="E40" s="14" t="s">
        <v>28</v>
      </c>
      <c r="F40" s="14">
        <f t="shared" si="1"/>
        <v>71</v>
      </c>
      <c r="G40" s="45" t="s">
        <v>41</v>
      </c>
      <c r="H40" s="14"/>
      <c r="I40" s="1"/>
      <c r="L40" s="1"/>
    </row>
    <row r="41" spans="1:12" x14ac:dyDescent="0.25">
      <c r="A41" s="14">
        <v>71.099999999999994</v>
      </c>
      <c r="B41" s="14" t="s">
        <v>28</v>
      </c>
      <c r="C41" s="14">
        <v>67</v>
      </c>
      <c r="D41" s="43">
        <f t="shared" si="0"/>
        <v>70.5</v>
      </c>
      <c r="E41" s="14" t="s">
        <v>28</v>
      </c>
      <c r="F41" s="14">
        <f t="shared" si="1"/>
        <v>67</v>
      </c>
      <c r="G41" s="45" t="s">
        <v>42</v>
      </c>
      <c r="H41" s="14"/>
      <c r="I41" s="22">
        <f>SUM(I34:I39)</f>
        <v>18</v>
      </c>
      <c r="J41" s="7"/>
      <c r="L41" s="22">
        <f>SUM(L34:L39)</f>
        <v>63</v>
      </c>
    </row>
    <row r="42" spans="1:12" x14ac:dyDescent="0.25">
      <c r="A42" s="14">
        <v>66.900000000000006</v>
      </c>
      <c r="B42" s="14" t="s">
        <v>28</v>
      </c>
      <c r="C42" s="14">
        <v>61.9</v>
      </c>
      <c r="D42" s="43">
        <f t="shared" si="0"/>
        <v>66.5</v>
      </c>
      <c r="E42" s="14" t="s">
        <v>28</v>
      </c>
      <c r="F42" s="14">
        <f t="shared" si="1"/>
        <v>62</v>
      </c>
      <c r="G42" s="45" t="s">
        <v>43</v>
      </c>
    </row>
    <row r="43" spans="1:12" x14ac:dyDescent="0.25">
      <c r="A43" s="14">
        <v>61.8</v>
      </c>
      <c r="B43" s="14" t="s">
        <v>28</v>
      </c>
      <c r="C43" s="14">
        <v>55.1</v>
      </c>
      <c r="D43" s="43">
        <f t="shared" si="0"/>
        <v>61.5</v>
      </c>
      <c r="E43" s="14" t="s">
        <v>28</v>
      </c>
      <c r="F43" s="14">
        <f t="shared" si="1"/>
        <v>55</v>
      </c>
      <c r="G43" s="45" t="s">
        <v>44</v>
      </c>
      <c r="I43" s="1"/>
      <c r="L43" s="1"/>
    </row>
    <row r="44" spans="1:12" x14ac:dyDescent="0.25">
      <c r="A44" s="14">
        <v>55</v>
      </c>
      <c r="B44" s="15" t="s">
        <v>28</v>
      </c>
      <c r="C44" s="14">
        <v>50</v>
      </c>
      <c r="D44" s="43">
        <f t="shared" si="0"/>
        <v>54.5</v>
      </c>
      <c r="E44" s="15" t="s">
        <v>28</v>
      </c>
      <c r="F44" s="14">
        <f t="shared" si="1"/>
        <v>50</v>
      </c>
      <c r="G44" s="45" t="s">
        <v>45</v>
      </c>
      <c r="I44" s="22">
        <f>I38+I39</f>
        <v>5</v>
      </c>
      <c r="J44" s="6" t="s">
        <v>9</v>
      </c>
      <c r="K44" s="22">
        <f>I41</f>
        <v>18</v>
      </c>
      <c r="L44" s="1"/>
    </row>
    <row r="45" spans="1:12" x14ac:dyDescent="0.25">
      <c r="A45" s="14">
        <v>49.9</v>
      </c>
      <c r="B45" s="14" t="s">
        <v>28</v>
      </c>
      <c r="C45" s="14">
        <v>42.8</v>
      </c>
      <c r="D45" s="43">
        <f t="shared" si="0"/>
        <v>49.5</v>
      </c>
      <c r="E45" s="14" t="s">
        <v>28</v>
      </c>
      <c r="F45" s="14">
        <f t="shared" si="1"/>
        <v>43</v>
      </c>
      <c r="G45" s="45" t="s">
        <v>46</v>
      </c>
      <c r="I45" s="1"/>
      <c r="L45" s="1"/>
    </row>
    <row r="46" spans="1:12" x14ac:dyDescent="0.25">
      <c r="A46" s="14">
        <v>42.7</v>
      </c>
      <c r="B46" s="14" t="s">
        <v>28</v>
      </c>
      <c r="C46" s="14">
        <v>33.200000000000003</v>
      </c>
      <c r="D46" s="43">
        <f t="shared" si="0"/>
        <v>42.5</v>
      </c>
      <c r="E46" s="14" t="s">
        <v>28</v>
      </c>
      <c r="F46" s="14">
        <f t="shared" si="1"/>
        <v>33</v>
      </c>
      <c r="G46" s="45" t="s">
        <v>47</v>
      </c>
      <c r="I46" s="16" t="s">
        <v>13</v>
      </c>
      <c r="L46" s="31">
        <f>I44/I41</f>
        <v>0.27777777777777779</v>
      </c>
    </row>
    <row r="47" spans="1:12" x14ac:dyDescent="0.25">
      <c r="A47" s="14">
        <v>33.1</v>
      </c>
      <c r="B47" s="14" t="s">
        <v>28</v>
      </c>
      <c r="C47" s="14">
        <v>25</v>
      </c>
      <c r="D47" s="43">
        <f t="shared" si="0"/>
        <v>32.5</v>
      </c>
      <c r="E47" s="14" t="s">
        <v>28</v>
      </c>
      <c r="F47" s="14">
        <f t="shared" si="1"/>
        <v>25</v>
      </c>
      <c r="G47" s="45" t="s">
        <v>48</v>
      </c>
      <c r="I47" s="1"/>
      <c r="L47" s="1"/>
    </row>
    <row r="48" spans="1:12" x14ac:dyDescent="0.25">
      <c r="A48" s="14">
        <v>25.9</v>
      </c>
      <c r="B48" s="14" t="s">
        <v>28</v>
      </c>
      <c r="C48" s="14">
        <v>18.2</v>
      </c>
      <c r="D48" s="43">
        <f t="shared" si="0"/>
        <v>26</v>
      </c>
      <c r="E48" s="14" t="s">
        <v>28</v>
      </c>
      <c r="F48" s="14">
        <f t="shared" si="1"/>
        <v>18</v>
      </c>
      <c r="G48" s="45" t="s">
        <v>49</v>
      </c>
      <c r="I48" s="1"/>
      <c r="L48" s="1"/>
    </row>
    <row r="49" spans="1:12" x14ac:dyDescent="0.25">
      <c r="A49" s="14">
        <v>18.100000000000001</v>
      </c>
      <c r="B49" s="14" t="s">
        <v>28</v>
      </c>
      <c r="C49" s="14">
        <v>0</v>
      </c>
      <c r="D49" s="43">
        <f t="shared" si="0"/>
        <v>17.5</v>
      </c>
      <c r="E49" s="14" t="s">
        <v>28</v>
      </c>
      <c r="F49" s="14">
        <f t="shared" si="1"/>
        <v>0</v>
      </c>
      <c r="G49" s="45" t="s">
        <v>50</v>
      </c>
      <c r="I49" s="16" t="s">
        <v>17</v>
      </c>
      <c r="L49" s="30">
        <f>L41/I41</f>
        <v>3.5</v>
      </c>
    </row>
    <row r="50" spans="1:12" x14ac:dyDescent="0.25">
      <c r="F50" s="7"/>
      <c r="I50" s="1"/>
      <c r="L50" s="1"/>
    </row>
    <row r="51" spans="1:12" x14ac:dyDescent="0.25">
      <c r="C51" s="1"/>
      <c r="I51" s="1"/>
    </row>
    <row r="52" spans="1:12" x14ac:dyDescent="0.25">
      <c r="C52" s="1"/>
      <c r="I52" s="1"/>
    </row>
  </sheetData>
  <sheetProtection algorithmName="SHA-512" hashValue="Si4AgnTGakMAcrgou+7Vv3xREIehoxt3clu7bcQt8i8da5uCr6Mj6AiVowK3u1tEzFSgWm0cMjmjiem36QWo+w==" saltValue="6KAiepXLVEkJEGmmqWqqIg==" spinCount="100000" sheet="1" objects="1" scenarios="1"/>
  <phoneticPr fontId="0" type="noConversion"/>
  <pageMargins left="0.78740157480314965" right="0.59055118110236227" top="0.39370078740157483" bottom="0.39370078740157483" header="0.39370078740157483" footer="0.39370078740157483"/>
  <pageSetup paperSize="9" orientation="portrait" horizontalDpi="360" verticalDpi="360" r:id="rId1"/>
  <headerFooter alignWithMargins="0">
    <oddHeader>&amp;L&amp;"Arial,Fett"&amp;16Leistungsübersicht BBS Lahnstein Berufsschule&amp;RLahnstein, den 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Dietmar</dc:creator>
  <cp:lastModifiedBy>Dietmar</cp:lastModifiedBy>
  <cp:lastPrinted>2019-09-20T09:10:24Z</cp:lastPrinted>
  <dcterms:created xsi:type="dcterms:W3CDTF">2019-09-20T09:08:54Z</dcterms:created>
  <dcterms:modified xsi:type="dcterms:W3CDTF">2022-11-22T13:32:06Z</dcterms:modified>
</cp:coreProperties>
</file>